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76" windowWidth="22716" windowHeight="8412"/>
  </bookViews>
  <sheets>
    <sheet name="anno 2022" sheetId="1" r:id="rId1"/>
  </sheets>
  <calcPr calcId="144525"/>
</workbook>
</file>

<file path=xl/calcChain.xml><?xml version="1.0" encoding="utf-8"?>
<calcChain xmlns="http://schemas.openxmlformats.org/spreadsheetml/2006/main">
  <c r="G50" i="1" l="1"/>
  <c r="E49" i="1"/>
  <c r="F49" i="1" s="1"/>
  <c r="H49" i="1" s="1"/>
  <c r="I49" i="1" s="1"/>
  <c r="D49" i="1"/>
  <c r="C49" i="1"/>
  <c r="D48" i="1"/>
  <c r="C48" i="1"/>
  <c r="H47" i="1"/>
  <c r="I47" i="1" s="1"/>
  <c r="F47" i="1"/>
  <c r="E47" i="1"/>
  <c r="D47" i="1"/>
  <c r="C47" i="1"/>
  <c r="E46" i="1"/>
  <c r="F46" i="1" s="1"/>
  <c r="H46" i="1" s="1"/>
  <c r="I46" i="1" s="1"/>
  <c r="D46" i="1"/>
  <c r="C46" i="1"/>
  <c r="E45" i="1"/>
  <c r="F45" i="1" s="1"/>
  <c r="H45" i="1" s="1"/>
  <c r="I45" i="1" s="1"/>
  <c r="D45" i="1"/>
  <c r="C45" i="1"/>
  <c r="D44" i="1"/>
  <c r="C44" i="1"/>
  <c r="D28" i="1"/>
  <c r="D23" i="1"/>
  <c r="D25" i="1" s="1"/>
  <c r="I19" i="1"/>
  <c r="I18" i="1"/>
  <c r="I17" i="1"/>
  <c r="I16" i="1"/>
  <c r="I15" i="1"/>
  <c r="I20" i="1" s="1"/>
  <c r="F48" i="1" l="1"/>
  <c r="H48" i="1" s="1"/>
  <c r="I48" i="1" s="1"/>
  <c r="D29" i="1"/>
  <c r="D26" i="1"/>
  <c r="J23" i="1"/>
  <c r="J24" i="1" s="1"/>
  <c r="J25" i="1" s="1"/>
  <c r="D31" i="1"/>
  <c r="E44" i="1"/>
  <c r="F44" i="1" s="1"/>
  <c r="H44" i="1" s="1"/>
  <c r="E48" i="1"/>
  <c r="H50" i="1" l="1"/>
  <c r="I44" i="1"/>
  <c r="I50" i="1" s="1"/>
  <c r="F54" i="1"/>
  <c r="F55" i="1" s="1"/>
  <c r="F56" i="1" l="1"/>
  <c r="F57" i="1" s="1"/>
  <c r="F62" i="1"/>
  <c r="F63" i="1" s="1"/>
  <c r="F60" i="1"/>
  <c r="F61" i="1" s="1"/>
</calcChain>
</file>

<file path=xl/sharedStrings.xml><?xml version="1.0" encoding="utf-8"?>
<sst xmlns="http://schemas.openxmlformats.org/spreadsheetml/2006/main" count="74" uniqueCount="69">
  <si>
    <t>NUOVA PROGRAMMAZIONE TRIENNALE DELLE ASSUNZIONI DI PERSONALE DELLA PROVINCIA O CITTA' METROPOLITANA DI _________________ - ANNUALITA' __________</t>
  </si>
  <si>
    <t>spesa di personale ai sensi del DPCM del 11.01.2022</t>
  </si>
  <si>
    <t>spesa di personale ai sensi ddell'art. 1 c. 557 o 562 della L. 296/2007</t>
  </si>
  <si>
    <t>spesa del personale lorda senza IRAP anno diriferimento</t>
  </si>
  <si>
    <t>spesa personale media triennio 2011/2013 al netto delle componenti escluse</t>
  </si>
  <si>
    <t>spesa del personale lorda senza IRAP prevista anno corrente</t>
  </si>
  <si>
    <t>spesa personale prevista anno corrente al netto delle componenti escluse</t>
  </si>
  <si>
    <t>spesa del personale lorda senza IRAP prevista anno successivo</t>
  </si>
  <si>
    <t>spesa del personale lorda senza IRAP anno 2019 (ai sensi del DPCM 2022)</t>
  </si>
  <si>
    <t>province per fasce demografiche</t>
  </si>
  <si>
    <t>valore soglia</t>
  </si>
  <si>
    <t>percentuali annuali massime incremento</t>
  </si>
  <si>
    <t>meno di 250.000 abitanti</t>
  </si>
  <si>
    <t>da 250.000 a 349.999 abitanti</t>
  </si>
  <si>
    <t>da 350.000 a 499.999 abitanti</t>
  </si>
  <si>
    <t>da 450.000 a 699.999 abitanti</t>
  </si>
  <si>
    <t>con e oltre 700.000 abitanti</t>
  </si>
  <si>
    <t>facoltà assunzionali lorde diponibili del quinquennio precedente</t>
  </si>
  <si>
    <t>anno</t>
  </si>
  <si>
    <t>resti turn over</t>
  </si>
  <si>
    <t>perc. applicabile</t>
  </si>
  <si>
    <t>totale disponibile</t>
  </si>
  <si>
    <t>città metropolitane per fasce demografiche</t>
  </si>
  <si>
    <t>meno di 750.000 abitanti</t>
  </si>
  <si>
    <t>da 750.000 a 1.499.999 abitanti</t>
  </si>
  <si>
    <t>con e oltre 1.500.000 abitanti</t>
  </si>
  <si>
    <t>totale</t>
  </si>
  <si>
    <t>accertamenti entrate correnti triennio di riferimento</t>
  </si>
  <si>
    <t>media</t>
  </si>
  <si>
    <t>limite teorico spesa di personale lorda senza IRAP</t>
  </si>
  <si>
    <t>fondo crediti dubbia esigibilità anno di riferimento</t>
  </si>
  <si>
    <t>ricalcolo limite spesa di personale lorda senza IRAP</t>
  </si>
  <si>
    <t>valore entrate correnti da rapportare</t>
  </si>
  <si>
    <t>limite effettivo spesa di personale lorda senza IRAP</t>
  </si>
  <si>
    <t>rapporto spesa personale su entrate correnti</t>
  </si>
  <si>
    <t>percentuale incremento applicabile</t>
  </si>
  <si>
    <t>eventuali altre spese di personale da aggiungere</t>
  </si>
  <si>
    <t>eventuale incremento massimo spesa personale</t>
  </si>
  <si>
    <t>eventuali voci di spesa del personale da decurtare</t>
  </si>
  <si>
    <t>nuovo rapporto spesa personale su entrate correnti</t>
  </si>
  <si>
    <t>eventuale ulteriore incremento dalle facoltà assunzionali</t>
  </si>
  <si>
    <t>N.B. in caso di percentuale intermedia occorre calcolare il nuovo obiettivo e il rapporto tra spesa personale e entrate correnti unicamente rispetto l'anno di riferimento</t>
  </si>
  <si>
    <t>nuove assunzioni da programmare per l'anno corrente calcolate sul costo personale lordo senza l'IRAP</t>
  </si>
  <si>
    <t>categoria</t>
  </si>
  <si>
    <t>tabellare</t>
  </si>
  <si>
    <t>tredicesima</t>
  </si>
  <si>
    <t>oneri</t>
  </si>
  <si>
    <t>assunzioni programmate</t>
  </si>
  <si>
    <t>costo assunzioni</t>
  </si>
  <si>
    <t>costo al lordo dell'IRAP</t>
  </si>
  <si>
    <t>A1</t>
  </si>
  <si>
    <t>B1</t>
  </si>
  <si>
    <t>B3</t>
  </si>
  <si>
    <t>C1</t>
  </si>
  <si>
    <t>D1</t>
  </si>
  <si>
    <t>D3</t>
  </si>
  <si>
    <t>totali</t>
  </si>
  <si>
    <t>calcolo delle possibilità di spesa di personale rispetto i limiti previsti</t>
  </si>
  <si>
    <t>spesa turn over non utilizzato intervenuto successivamente all'anno preso a base di calcolo</t>
  </si>
  <si>
    <t>spesa personale disponibile per assunzioni in deroga rispetto al limite calcolata all'anno di riferimento</t>
  </si>
  <si>
    <t>spesa personale disponibile per nuove assunzioni rispetto al limite calcolata all'anno di riferimento</t>
  </si>
  <si>
    <t>nuova spesa di personale lorda senza IRAP programmata rispetto l'anno di riferimento</t>
  </si>
  <si>
    <t>margine nuova spesa di personale rispetto al limite dell'anno di riferimento</t>
  </si>
  <si>
    <t>proiezioni della spesa di personale sulle annualità successive</t>
  </si>
  <si>
    <t>nuova spesa di personale lorda senza IRAP programmata rispetto l'anno corrente</t>
  </si>
  <si>
    <t>margine teorico rispetto al limite di spesa di personale proiettato sull'anno corrente</t>
  </si>
  <si>
    <t>nuova spesa di personale lorda senza IRAP programmata rispetto l'anno successivo</t>
  </si>
  <si>
    <t>margine teorico rispetto al limite di spesa di personale proiettato sull'anno successivo</t>
  </si>
  <si>
    <t>*Ai fini della compilazione vanno inseriti i dati in tutte le celle di colore verde, le celle di colore rosso invece sono campi calcolati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</si>
</sst>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€&quot;_-;\-* #,##0.00\ &quot;€&quot;_-;_-* &quot;-&quot;??\ &quot;€&quot;_-;_-@"/>
    <numFmt numFmtId="165" formatCode="[$€-2]\ #,##0.00;[Red]\-[$€-2]\ #,##0.00"/>
    <numFmt numFmtId="166" formatCode="0.0000%"/>
    <numFmt numFmtId="167" formatCode="_-* #,##0.00\ _€_-;\-* #,##0.00\ _€_-;_-* &quot;-&quot;??\ _€_-;_-@"/>
  </numFmts>
  <fonts count="10">
    <font>
      <sz val="11"/>
      <color theme="1"/>
      <name val="Calibri"/>
      <scheme val="minor"/>
    </font>
    <font>
      <b/>
      <sz val="9"/>
      <color theme="1"/>
      <name val="Calibri"/>
    </font>
    <font>
      <sz val="11"/>
      <name val="Calibri"/>
    </font>
    <font>
      <sz val="9"/>
      <color theme="1"/>
      <name val="Calibri"/>
    </font>
    <font>
      <i/>
      <sz val="9"/>
      <color theme="1"/>
      <name val="Calibri"/>
    </font>
    <font>
      <b/>
      <i/>
      <sz val="9"/>
      <color theme="1"/>
      <name val="Calibri"/>
    </font>
    <font>
      <sz val="9"/>
      <color rgb="FF000000"/>
      <name val="Calibri"/>
    </font>
    <font>
      <b/>
      <sz val="9"/>
      <color rgb="FF000000"/>
      <name val="Calibri"/>
    </font>
    <font>
      <i/>
      <sz val="9"/>
      <color rgb="FF000000"/>
      <name val="Calibri"/>
    </font>
    <font>
      <i/>
      <sz val="9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164" fontId="3" fillId="3" borderId="7" xfId="0" applyNumberFormat="1" applyFont="1" applyFill="1" applyBorder="1" applyAlignment="1">
      <alignment horizontal="left" vertical="top" wrapText="1"/>
    </xf>
    <xf numFmtId="164" fontId="4" fillId="3" borderId="7" xfId="0" applyNumberFormat="1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0" fontId="1" fillId="0" borderId="7" xfId="0" applyNumberFormat="1" applyFont="1" applyBorder="1" applyAlignment="1">
      <alignment horizontal="left" vertical="top" wrapText="1"/>
    </xf>
    <xf numFmtId="10" fontId="3" fillId="0" borderId="7" xfId="0" applyNumberFormat="1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65" fontId="3" fillId="0" borderId="7" xfId="0" applyNumberFormat="1" applyFont="1" applyBorder="1" applyAlignment="1">
      <alignment horizontal="left" vertical="top" wrapText="1"/>
    </xf>
    <xf numFmtId="9" fontId="3" fillId="3" borderId="7" xfId="0" applyNumberFormat="1" applyFont="1" applyFill="1" applyBorder="1" applyAlignment="1">
      <alignment horizontal="left" vertical="top" wrapText="1"/>
    </xf>
    <xf numFmtId="164" fontId="3" fillId="4" borderId="7" xfId="0" applyNumberFormat="1" applyFont="1" applyFill="1" applyBorder="1" applyAlignment="1">
      <alignment horizontal="left" vertical="top" wrapText="1"/>
    </xf>
    <xf numFmtId="164" fontId="1" fillId="4" borderId="7" xfId="0" applyNumberFormat="1" applyFont="1" applyFill="1" applyBorder="1" applyAlignment="1">
      <alignment horizontal="left" vertical="top" wrapText="1"/>
    </xf>
    <xf numFmtId="10" fontId="3" fillId="3" borderId="7" xfId="0" applyNumberFormat="1" applyFont="1" applyFill="1" applyBorder="1" applyAlignment="1">
      <alignment horizontal="left" vertical="top" wrapText="1"/>
    </xf>
    <xf numFmtId="164" fontId="4" fillId="4" borderId="7" xfId="0" applyNumberFormat="1" applyFont="1" applyFill="1" applyBorder="1" applyAlignment="1">
      <alignment horizontal="left" vertical="top" wrapText="1"/>
    </xf>
    <xf numFmtId="10" fontId="5" fillId="4" borderId="7" xfId="0" applyNumberFormat="1" applyFont="1" applyFill="1" applyBorder="1" applyAlignment="1">
      <alignment horizontal="left" vertical="top" wrapText="1"/>
    </xf>
    <xf numFmtId="166" fontId="3" fillId="0" borderId="0" xfId="0" applyNumberFormat="1" applyFont="1" applyAlignment="1">
      <alignment horizontal="left" vertical="top" wrapText="1"/>
    </xf>
    <xf numFmtId="10" fontId="4" fillId="4" borderId="7" xfId="0" applyNumberFormat="1" applyFont="1" applyFill="1" applyBorder="1" applyAlignment="1">
      <alignment horizontal="left" vertical="top" wrapText="1"/>
    </xf>
    <xf numFmtId="10" fontId="1" fillId="4" borderId="7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" fontId="3" fillId="0" borderId="7" xfId="0" applyNumberFormat="1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left" vertical="top" wrapText="1"/>
    </xf>
    <xf numFmtId="167" fontId="5" fillId="3" borderId="7" xfId="0" applyNumberFormat="1" applyFont="1" applyFill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left" vertical="top" wrapText="1"/>
    </xf>
    <xf numFmtId="167" fontId="1" fillId="0" borderId="7" xfId="0" applyNumberFormat="1" applyFont="1" applyBorder="1" applyAlignment="1">
      <alignment horizontal="left" vertical="top" wrapText="1"/>
    </xf>
    <xf numFmtId="164" fontId="5" fillId="0" borderId="7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67" fontId="1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6" fillId="4" borderId="7" xfId="0" applyNumberFormat="1" applyFont="1" applyFill="1" applyBorder="1" applyAlignment="1">
      <alignment horizontal="left" vertical="top" wrapText="1"/>
    </xf>
    <xf numFmtId="164" fontId="7" fillId="4" borderId="7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4" fontId="8" fillId="4" borderId="11" xfId="0" applyNumberFormat="1" applyFont="1" applyFill="1" applyBorder="1" applyAlignment="1">
      <alignment horizontal="left" vertical="top" wrapText="1"/>
    </xf>
    <xf numFmtId="164" fontId="8" fillId="4" borderId="7" xfId="0" applyNumberFormat="1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6" xfId="0" applyFont="1" applyBorder="1"/>
    <xf numFmtId="0" fontId="1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2" fillId="0" borderId="9" xfId="0" applyFont="1" applyBorder="1"/>
    <xf numFmtId="0" fontId="2" fillId="0" borderId="10" xfId="0" applyFont="1" applyBorder="1"/>
    <xf numFmtId="0" fontId="8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Alignment="1"/>
    <xf numFmtId="0" fontId="9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49" workbookViewId="0">
      <selection sqref="A1:J1"/>
    </sheetView>
  </sheetViews>
  <sheetFormatPr defaultColWidth="14.44140625" defaultRowHeight="15" customHeight="1"/>
  <cols>
    <col min="1" max="1" width="15.33203125" customWidth="1"/>
    <col min="2" max="3" width="15.6640625" customWidth="1"/>
    <col min="4" max="4" width="14.88671875" customWidth="1"/>
    <col min="5" max="5" width="13.6640625" customWidth="1"/>
    <col min="6" max="6" width="13.33203125" customWidth="1"/>
    <col min="7" max="7" width="12.33203125" customWidth="1"/>
    <col min="8" max="8" width="13.33203125" customWidth="1"/>
    <col min="9" max="9" width="13.5546875" customWidth="1"/>
    <col min="10" max="10" width="13.6640625" customWidth="1"/>
    <col min="11" max="26" width="8.88671875" customWidth="1"/>
  </cols>
  <sheetData>
    <row r="1" spans="1:26" ht="12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39" t="s">
        <v>1</v>
      </c>
      <c r="B3" s="37"/>
      <c r="C3" s="37"/>
      <c r="D3" s="38"/>
      <c r="E3" s="1"/>
      <c r="F3" s="39" t="s">
        <v>2</v>
      </c>
      <c r="G3" s="37"/>
      <c r="H3" s="37"/>
      <c r="I3" s="37"/>
      <c r="J3" s="3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48" t="s">
        <v>3</v>
      </c>
      <c r="B4" s="37"/>
      <c r="C4" s="38"/>
      <c r="D4" s="2">
        <v>0</v>
      </c>
      <c r="E4" s="1"/>
      <c r="F4" s="48" t="s">
        <v>4</v>
      </c>
      <c r="G4" s="37"/>
      <c r="H4" s="37"/>
      <c r="I4" s="38"/>
      <c r="J4" s="2"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48" t="s">
        <v>5</v>
      </c>
      <c r="B5" s="37"/>
      <c r="C5" s="38"/>
      <c r="D5" s="2">
        <v>0</v>
      </c>
      <c r="E5" s="1"/>
      <c r="F5" s="48" t="s">
        <v>6</v>
      </c>
      <c r="G5" s="37"/>
      <c r="H5" s="37"/>
      <c r="I5" s="38"/>
      <c r="J5" s="2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48" t="s">
        <v>7</v>
      </c>
      <c r="B6" s="37"/>
      <c r="C6" s="38"/>
      <c r="D6" s="2">
        <v>0</v>
      </c>
      <c r="E6" s="1"/>
      <c r="F6" s="49" t="s">
        <v>8</v>
      </c>
      <c r="G6" s="37"/>
      <c r="H6" s="37"/>
      <c r="I6" s="38"/>
      <c r="J6" s="3"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>
      <c r="A8" s="53" t="s">
        <v>9</v>
      </c>
      <c r="B8" s="38"/>
      <c r="C8" s="4" t="s">
        <v>10</v>
      </c>
      <c r="D8" s="1"/>
      <c r="E8" s="1"/>
      <c r="F8" s="39" t="s">
        <v>11</v>
      </c>
      <c r="G8" s="37"/>
      <c r="H8" s="3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48" t="s">
        <v>12</v>
      </c>
      <c r="B9" s="38"/>
      <c r="C9" s="5">
        <v>0.20799999999999999</v>
      </c>
      <c r="D9" s="1"/>
      <c r="E9" s="1"/>
      <c r="F9" s="48">
        <v>2022</v>
      </c>
      <c r="G9" s="38"/>
      <c r="H9" s="6">
        <v>0.22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48" t="s">
        <v>13</v>
      </c>
      <c r="B10" s="38"/>
      <c r="C10" s="5">
        <v>0.191</v>
      </c>
      <c r="D10" s="1"/>
      <c r="E10" s="1"/>
      <c r="F10" s="48">
        <v>2023</v>
      </c>
      <c r="G10" s="38"/>
      <c r="H10" s="6">
        <v>0.24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>
      <c r="A11" s="48" t="s">
        <v>14</v>
      </c>
      <c r="B11" s="38"/>
      <c r="C11" s="5">
        <v>0.191</v>
      </c>
      <c r="D11" s="1"/>
      <c r="E11" s="1"/>
      <c r="F11" s="48">
        <v>2024</v>
      </c>
      <c r="G11" s="38"/>
      <c r="H11" s="6">
        <v>0.25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48" t="s">
        <v>15</v>
      </c>
      <c r="B12" s="38"/>
      <c r="C12" s="5">
        <v>0.19700000000000001</v>
      </c>
      <c r="D12" s="7"/>
      <c r="E12" s="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48" t="s">
        <v>16</v>
      </c>
      <c r="B13" s="38"/>
      <c r="C13" s="5">
        <v>0.13900000000000001</v>
      </c>
      <c r="D13" s="7"/>
      <c r="E13" s="7"/>
      <c r="F13" s="39" t="s">
        <v>17</v>
      </c>
      <c r="G13" s="37"/>
      <c r="H13" s="37"/>
      <c r="I13" s="3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"/>
      <c r="B14" s="1"/>
      <c r="C14" s="1"/>
      <c r="D14" s="7"/>
      <c r="E14" s="7"/>
      <c r="F14" s="8" t="s">
        <v>18</v>
      </c>
      <c r="G14" s="9" t="s">
        <v>19</v>
      </c>
      <c r="H14" s="8" t="s">
        <v>20</v>
      </c>
      <c r="I14" s="8" t="s">
        <v>21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>
      <c r="A15" s="53" t="s">
        <v>22</v>
      </c>
      <c r="B15" s="38"/>
      <c r="C15" s="4" t="s">
        <v>10</v>
      </c>
      <c r="D15" s="7"/>
      <c r="E15" s="7"/>
      <c r="F15" s="8">
        <v>2021</v>
      </c>
      <c r="G15" s="2">
        <v>0</v>
      </c>
      <c r="H15" s="10">
        <v>0.25</v>
      </c>
      <c r="I15" s="11">
        <f t="shared" ref="I15:I19" si="0">H15*G15</f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48" t="s">
        <v>23</v>
      </c>
      <c r="B16" s="38"/>
      <c r="C16" s="5">
        <v>0.253</v>
      </c>
      <c r="D16" s="7"/>
      <c r="E16" s="7"/>
      <c r="F16" s="8">
        <v>2020</v>
      </c>
      <c r="G16" s="2">
        <v>0</v>
      </c>
      <c r="H16" s="10">
        <v>0.25</v>
      </c>
      <c r="I16" s="11">
        <f t="shared" si="0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48" t="s">
        <v>24</v>
      </c>
      <c r="B17" s="38"/>
      <c r="C17" s="5">
        <v>0.14199999999999999</v>
      </c>
      <c r="D17" s="7"/>
      <c r="E17" s="7"/>
      <c r="F17" s="8">
        <v>2019</v>
      </c>
      <c r="G17" s="2">
        <v>0</v>
      </c>
      <c r="H17" s="10">
        <v>0.25</v>
      </c>
      <c r="I17" s="11">
        <f t="shared" si="0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>
      <c r="A18" s="48" t="s">
        <v>25</v>
      </c>
      <c r="B18" s="38"/>
      <c r="C18" s="5">
        <v>0.16200000000000001</v>
      </c>
      <c r="D18" s="1"/>
      <c r="E18" s="1"/>
      <c r="F18" s="8">
        <v>2018</v>
      </c>
      <c r="G18" s="2">
        <v>0</v>
      </c>
      <c r="H18" s="10">
        <v>0.25</v>
      </c>
      <c r="I18" s="11">
        <f t="shared" si="0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>
      <c r="A19" s="1"/>
      <c r="B19" s="1"/>
      <c r="C19" s="1"/>
      <c r="D19" s="1"/>
      <c r="E19" s="1"/>
      <c r="F19" s="8">
        <v>2017</v>
      </c>
      <c r="G19" s="2">
        <v>0</v>
      </c>
      <c r="H19" s="10">
        <v>0.25</v>
      </c>
      <c r="I19" s="11">
        <f t="shared" si="0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1"/>
      <c r="C20" s="1"/>
      <c r="D20" s="1"/>
      <c r="E20" s="1"/>
      <c r="F20" s="39" t="s">
        <v>26</v>
      </c>
      <c r="G20" s="37"/>
      <c r="H20" s="38"/>
      <c r="I20" s="12">
        <f>SUM(I14:I19)</f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>
      <c r="A21" s="1"/>
      <c r="B21" s="1"/>
      <c r="C21" s="1"/>
      <c r="D21" s="1"/>
      <c r="E21" s="1"/>
      <c r="F21" s="1"/>
      <c r="G21" s="1"/>
      <c r="H21" s="1"/>
      <c r="I21" s="1"/>
      <c r="J21" s="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39" t="s">
        <v>27</v>
      </c>
      <c r="B22" s="37"/>
      <c r="C22" s="38"/>
      <c r="D22" s="4" t="s">
        <v>28</v>
      </c>
      <c r="E22" s="1"/>
      <c r="F22" s="48" t="s">
        <v>10</v>
      </c>
      <c r="G22" s="37"/>
      <c r="H22" s="37"/>
      <c r="I22" s="38"/>
      <c r="J22" s="13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2">
        <v>0</v>
      </c>
      <c r="B23" s="2">
        <v>0</v>
      </c>
      <c r="C23" s="2">
        <v>0</v>
      </c>
      <c r="D23" s="11">
        <f>AVERAGE(A23:C23)</f>
        <v>0</v>
      </c>
      <c r="E23" s="1"/>
      <c r="F23" s="49" t="s">
        <v>29</v>
      </c>
      <c r="G23" s="37"/>
      <c r="H23" s="37"/>
      <c r="I23" s="38"/>
      <c r="J23" s="14">
        <f>J22*D25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48" t="s">
        <v>30</v>
      </c>
      <c r="B24" s="37"/>
      <c r="C24" s="38"/>
      <c r="D24" s="2">
        <v>0</v>
      </c>
      <c r="E24" s="1"/>
      <c r="F24" s="49" t="s">
        <v>31</v>
      </c>
      <c r="G24" s="37"/>
      <c r="H24" s="37"/>
      <c r="I24" s="38"/>
      <c r="J24" s="14">
        <f>IF(D4&lt;J23,D4+D28+D30,J23)</f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48" t="s">
        <v>32</v>
      </c>
      <c r="B25" s="37"/>
      <c r="C25" s="38"/>
      <c r="D25" s="11">
        <f>D23-D24</f>
        <v>0</v>
      </c>
      <c r="E25" s="1"/>
      <c r="F25" s="53" t="s">
        <v>33</v>
      </c>
      <c r="G25" s="37"/>
      <c r="H25" s="37"/>
      <c r="I25" s="38"/>
      <c r="J25" s="12">
        <f>IF((J24&lt;=J23),J24,J23)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54" t="s">
        <v>34</v>
      </c>
      <c r="B26" s="37"/>
      <c r="C26" s="38"/>
      <c r="D26" s="15">
        <f>IF(D25=0,0,D4/D25)</f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>
      <c r="A27" s="48" t="s">
        <v>35</v>
      </c>
      <c r="B27" s="37"/>
      <c r="C27" s="38"/>
      <c r="D27" s="13">
        <v>0</v>
      </c>
      <c r="E27" s="16"/>
      <c r="F27" s="48" t="s">
        <v>36</v>
      </c>
      <c r="G27" s="37"/>
      <c r="H27" s="37"/>
      <c r="I27" s="38"/>
      <c r="J27" s="2"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>
      <c r="A28" s="49" t="s">
        <v>37</v>
      </c>
      <c r="B28" s="37"/>
      <c r="C28" s="38"/>
      <c r="D28" s="14">
        <f>J6*D27</f>
        <v>0</v>
      </c>
      <c r="E28" s="1"/>
      <c r="F28" s="48" t="s">
        <v>38</v>
      </c>
      <c r="G28" s="37"/>
      <c r="H28" s="37"/>
      <c r="I28" s="38"/>
      <c r="J28" s="2"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>
      <c r="A29" s="49" t="s">
        <v>39</v>
      </c>
      <c r="B29" s="37"/>
      <c r="C29" s="38"/>
      <c r="D29" s="17">
        <f>IF(D25=0,0,(D4+D28)/D25)</f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>
      <c r="A30" s="48" t="s">
        <v>40</v>
      </c>
      <c r="B30" s="37"/>
      <c r="C30" s="38"/>
      <c r="D30" s="2"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53" t="s">
        <v>39</v>
      </c>
      <c r="B31" s="37"/>
      <c r="C31" s="38"/>
      <c r="D31" s="18">
        <f>IF(D25=0,0,(D4+D28+D30)/D25)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44" t="s">
        <v>41</v>
      </c>
      <c r="B32" s="45"/>
      <c r="C32" s="45"/>
      <c r="D32" s="45"/>
      <c r="E32" s="45"/>
      <c r="F32" s="45"/>
      <c r="G32" s="45"/>
      <c r="H32" s="45"/>
      <c r="I32" s="45"/>
      <c r="J32" s="4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"/>
      <c r="B34" s="1"/>
      <c r="C34" s="1"/>
      <c r="D34" s="19"/>
      <c r="E34" s="19"/>
      <c r="F34" s="19"/>
      <c r="G34" s="19"/>
      <c r="H34" s="19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B35" s="1"/>
      <c r="C35" s="1"/>
      <c r="D35" s="19"/>
      <c r="E35" s="19"/>
      <c r="F35" s="19"/>
      <c r="G35" s="19"/>
      <c r="H35" s="19"/>
      <c r="I35" s="19"/>
      <c r="J35" s="1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B36" s="1"/>
      <c r="C36" s="1"/>
      <c r="D36" s="19"/>
      <c r="E36" s="19"/>
      <c r="F36" s="19"/>
      <c r="G36" s="19"/>
      <c r="H36" s="19"/>
      <c r="I36" s="19"/>
      <c r="J36" s="1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"/>
      <c r="B37" s="1"/>
      <c r="C37" s="1"/>
      <c r="D37" s="19"/>
      <c r="E37" s="19"/>
      <c r="F37" s="19"/>
      <c r="G37" s="19"/>
      <c r="H37" s="19"/>
      <c r="I37" s="19"/>
      <c r="J37" s="1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39" t="s">
        <v>42</v>
      </c>
      <c r="B42" s="37"/>
      <c r="C42" s="37"/>
      <c r="D42" s="37"/>
      <c r="E42" s="37"/>
      <c r="F42" s="37"/>
      <c r="G42" s="37"/>
      <c r="H42" s="37"/>
      <c r="I42" s="3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8" t="s">
        <v>43</v>
      </c>
      <c r="B43" s="8" t="s">
        <v>44</v>
      </c>
      <c r="C43" s="8" t="s">
        <v>45</v>
      </c>
      <c r="D43" s="8" t="s">
        <v>46</v>
      </c>
      <c r="E43" s="8" t="s">
        <v>46</v>
      </c>
      <c r="F43" s="8" t="s">
        <v>26</v>
      </c>
      <c r="G43" s="20" t="s">
        <v>47</v>
      </c>
      <c r="H43" s="8" t="s">
        <v>48</v>
      </c>
      <c r="I43" s="21" t="s">
        <v>49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8" t="s">
        <v>50</v>
      </c>
      <c r="B44" s="22">
        <v>17060.97</v>
      </c>
      <c r="C44" s="23">
        <f t="shared" ref="C44:C49" si="1">(B44/12)*13</f>
        <v>18482.717500000002</v>
      </c>
      <c r="D44" s="6">
        <f t="shared" ref="D44:D49" si="2">26.68%</f>
        <v>0.26679999999999998</v>
      </c>
      <c r="E44" s="23">
        <f t="shared" ref="E44:E49" si="3">C44*D44</f>
        <v>4931.1890290000001</v>
      </c>
      <c r="F44" s="23">
        <f t="shared" ref="F44:F49" si="4">C44+E44</f>
        <v>23413.906529000004</v>
      </c>
      <c r="G44" s="24">
        <v>0</v>
      </c>
      <c r="H44" s="23">
        <f t="shared" ref="H44:H49" si="5">G44*F44</f>
        <v>0</v>
      </c>
      <c r="I44" s="25">
        <f t="shared" ref="I44:I49" si="6">H44+(C44*8.5%)*G44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8" t="s">
        <v>51</v>
      </c>
      <c r="B45" s="22">
        <v>18034.07</v>
      </c>
      <c r="C45" s="23">
        <f t="shared" si="1"/>
        <v>19536.909166666665</v>
      </c>
      <c r="D45" s="6">
        <f t="shared" si="2"/>
        <v>0.26679999999999998</v>
      </c>
      <c r="E45" s="23">
        <f t="shared" si="3"/>
        <v>5212.447365666666</v>
      </c>
      <c r="F45" s="23">
        <f t="shared" si="4"/>
        <v>24749.356532333331</v>
      </c>
      <c r="G45" s="24">
        <v>0</v>
      </c>
      <c r="H45" s="23">
        <f t="shared" si="5"/>
        <v>0</v>
      </c>
      <c r="I45" s="25">
        <f t="shared" si="6"/>
        <v>0</v>
      </c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>
      <c r="A46" s="8" t="s">
        <v>52</v>
      </c>
      <c r="B46" s="22">
        <v>19063.8</v>
      </c>
      <c r="C46" s="23">
        <f t="shared" si="1"/>
        <v>20652.449999999997</v>
      </c>
      <c r="D46" s="6">
        <f t="shared" si="2"/>
        <v>0.26679999999999998</v>
      </c>
      <c r="E46" s="23">
        <f t="shared" si="3"/>
        <v>5510.0736599999991</v>
      </c>
      <c r="F46" s="23">
        <f t="shared" si="4"/>
        <v>26162.523659999995</v>
      </c>
      <c r="G46" s="24">
        <v>0</v>
      </c>
      <c r="H46" s="23">
        <f t="shared" si="5"/>
        <v>0</v>
      </c>
      <c r="I46" s="25">
        <f t="shared" si="6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8" t="s">
        <v>53</v>
      </c>
      <c r="B47" s="22">
        <v>20344.07</v>
      </c>
      <c r="C47" s="23">
        <f t="shared" si="1"/>
        <v>22039.409166666665</v>
      </c>
      <c r="D47" s="6">
        <f t="shared" si="2"/>
        <v>0.26679999999999998</v>
      </c>
      <c r="E47" s="23">
        <f t="shared" si="3"/>
        <v>5880.1143656666654</v>
      </c>
      <c r="F47" s="23">
        <f t="shared" si="4"/>
        <v>27919.523532333329</v>
      </c>
      <c r="G47" s="24">
        <v>0</v>
      </c>
      <c r="H47" s="23">
        <f t="shared" si="5"/>
        <v>0</v>
      </c>
      <c r="I47" s="25">
        <f t="shared" si="6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8" t="s">
        <v>54</v>
      </c>
      <c r="B48" s="22">
        <v>22135.47</v>
      </c>
      <c r="C48" s="23">
        <f t="shared" si="1"/>
        <v>23980.092500000002</v>
      </c>
      <c r="D48" s="6">
        <f t="shared" si="2"/>
        <v>0.26679999999999998</v>
      </c>
      <c r="E48" s="23">
        <f t="shared" si="3"/>
        <v>6397.8886790000006</v>
      </c>
      <c r="F48" s="23">
        <f t="shared" si="4"/>
        <v>30377.981179000002</v>
      </c>
      <c r="G48" s="24">
        <v>0</v>
      </c>
      <c r="H48" s="23">
        <f t="shared" si="5"/>
        <v>0</v>
      </c>
      <c r="I48" s="25">
        <f t="shared" si="6"/>
        <v>0</v>
      </c>
      <c r="J48" s="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8" t="s">
        <v>55</v>
      </c>
      <c r="B49" s="22">
        <v>25451.86</v>
      </c>
      <c r="C49" s="23">
        <f t="shared" si="1"/>
        <v>27572.848333333332</v>
      </c>
      <c r="D49" s="6">
        <f t="shared" si="2"/>
        <v>0.26679999999999998</v>
      </c>
      <c r="E49" s="23">
        <f t="shared" si="3"/>
        <v>7356.4359353333321</v>
      </c>
      <c r="F49" s="23">
        <f t="shared" si="4"/>
        <v>34929.284268666663</v>
      </c>
      <c r="G49" s="24">
        <v>0</v>
      </c>
      <c r="H49" s="23">
        <f t="shared" si="5"/>
        <v>0</v>
      </c>
      <c r="I49" s="25">
        <f t="shared" si="6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>
      <c r="A50" s="39" t="s">
        <v>56</v>
      </c>
      <c r="B50" s="37"/>
      <c r="C50" s="37"/>
      <c r="D50" s="37"/>
      <c r="E50" s="37"/>
      <c r="F50" s="38"/>
      <c r="G50" s="26">
        <f t="shared" ref="G50:I50" si="7">SUM(G44:G49)</f>
        <v>0</v>
      </c>
      <c r="H50" s="12">
        <f t="shared" si="7"/>
        <v>0</v>
      </c>
      <c r="I50" s="27">
        <f t="shared" si="7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28"/>
      <c r="B51" s="28"/>
      <c r="C51" s="28"/>
      <c r="D51" s="28"/>
      <c r="E51" s="28"/>
      <c r="F51" s="28"/>
      <c r="G51" s="29"/>
      <c r="H51" s="1"/>
      <c r="I51" s="3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>
      <c r="A52" s="39" t="s">
        <v>57</v>
      </c>
      <c r="B52" s="37"/>
      <c r="C52" s="37"/>
      <c r="D52" s="37"/>
      <c r="E52" s="37"/>
      <c r="F52" s="38"/>
      <c r="G52" s="29"/>
      <c r="H52" s="1"/>
      <c r="I52" s="3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47" t="s">
        <v>58</v>
      </c>
      <c r="B53" s="37"/>
      <c r="C53" s="37"/>
      <c r="D53" s="37"/>
      <c r="E53" s="38"/>
      <c r="F53" s="2">
        <v>0</v>
      </c>
      <c r="G53" s="29"/>
      <c r="H53" s="1"/>
      <c r="I53" s="3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47" t="s">
        <v>59</v>
      </c>
      <c r="B54" s="37"/>
      <c r="C54" s="37"/>
      <c r="D54" s="37"/>
      <c r="E54" s="38"/>
      <c r="F54" s="31">
        <f>J25-D4</f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36" t="s">
        <v>60</v>
      </c>
      <c r="B55" s="37"/>
      <c r="C55" s="37"/>
      <c r="D55" s="37"/>
      <c r="E55" s="38"/>
      <c r="F55" s="32">
        <f>SUM(F53:F54)</f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36" t="s">
        <v>61</v>
      </c>
      <c r="B56" s="37"/>
      <c r="C56" s="37"/>
      <c r="D56" s="37"/>
      <c r="E56" s="38"/>
      <c r="F56" s="32">
        <f>D4+J27+J29-J28-F53+H50</f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36" t="s">
        <v>62</v>
      </c>
      <c r="B57" s="37"/>
      <c r="C57" s="37"/>
      <c r="D57" s="37"/>
      <c r="E57" s="38"/>
      <c r="F57" s="32">
        <f>J25-F56</f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33"/>
      <c r="B58" s="33"/>
      <c r="C58" s="33"/>
      <c r="D58" s="33"/>
      <c r="E58" s="3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39" t="s">
        <v>63</v>
      </c>
      <c r="B59" s="37"/>
      <c r="C59" s="37"/>
      <c r="D59" s="37"/>
      <c r="E59" s="37"/>
      <c r="F59" s="3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40" t="s">
        <v>64</v>
      </c>
      <c r="B60" s="41"/>
      <c r="C60" s="41"/>
      <c r="D60" s="41"/>
      <c r="E60" s="42"/>
      <c r="F60" s="34">
        <f>D5+J27+J29-J28+H50</f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43" t="s">
        <v>65</v>
      </c>
      <c r="B61" s="37"/>
      <c r="C61" s="37"/>
      <c r="D61" s="37"/>
      <c r="E61" s="38"/>
      <c r="F61" s="35">
        <f>J25-F60</f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43" t="s">
        <v>66</v>
      </c>
      <c r="B62" s="37"/>
      <c r="C62" s="37"/>
      <c r="D62" s="37"/>
      <c r="E62" s="38"/>
      <c r="F62" s="35">
        <f>D6+J27+J29-J28+H50</f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43" t="s">
        <v>67</v>
      </c>
      <c r="B63" s="37"/>
      <c r="C63" s="37"/>
      <c r="D63" s="37"/>
      <c r="E63" s="38"/>
      <c r="F63" s="35">
        <f>J25-F62</f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44" t="s">
        <v>68</v>
      </c>
      <c r="B65" s="45"/>
      <c r="C65" s="45"/>
      <c r="D65" s="45"/>
      <c r="E65" s="45"/>
      <c r="F65" s="4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46"/>
      <c r="B66" s="4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1"/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6">
    <mergeCell ref="A29:C29"/>
    <mergeCell ref="A30:C30"/>
    <mergeCell ref="A31:C31"/>
    <mergeCell ref="A32:J32"/>
    <mergeCell ref="F27:I27"/>
    <mergeCell ref="F28:I28"/>
    <mergeCell ref="A18:B18"/>
    <mergeCell ref="F20:H20"/>
    <mergeCell ref="A22:C22"/>
    <mergeCell ref="F22:I22"/>
    <mergeCell ref="F23:I23"/>
    <mergeCell ref="A24:C24"/>
    <mergeCell ref="A25:C25"/>
    <mergeCell ref="A26:C26"/>
    <mergeCell ref="A27:C27"/>
    <mergeCell ref="A28:C28"/>
    <mergeCell ref="A15:B15"/>
    <mergeCell ref="A16:B16"/>
    <mergeCell ref="A17:B17"/>
    <mergeCell ref="F24:I24"/>
    <mergeCell ref="F25:I25"/>
    <mergeCell ref="F11:G11"/>
    <mergeCell ref="A11:B11"/>
    <mergeCell ref="A12:B12"/>
    <mergeCell ref="A13:B13"/>
    <mergeCell ref="F13:I13"/>
    <mergeCell ref="A8:B8"/>
    <mergeCell ref="F8:H8"/>
    <mergeCell ref="A9:B9"/>
    <mergeCell ref="F9:G9"/>
    <mergeCell ref="A10:B10"/>
    <mergeCell ref="F10:G10"/>
    <mergeCell ref="F5:I5"/>
    <mergeCell ref="F6:I6"/>
    <mergeCell ref="A1:J1"/>
    <mergeCell ref="A3:D3"/>
    <mergeCell ref="F3:J3"/>
    <mergeCell ref="A4:C4"/>
    <mergeCell ref="F4:I4"/>
    <mergeCell ref="A5:C5"/>
    <mergeCell ref="A6:C6"/>
    <mergeCell ref="A63:E63"/>
    <mergeCell ref="A65:F65"/>
    <mergeCell ref="A66:B66"/>
    <mergeCell ref="A42:I42"/>
    <mergeCell ref="A50:F50"/>
    <mergeCell ref="A52:F52"/>
    <mergeCell ref="A53:E53"/>
    <mergeCell ref="A54:E54"/>
    <mergeCell ref="A55:E55"/>
    <mergeCell ref="A56:E56"/>
    <mergeCell ref="A57:E57"/>
    <mergeCell ref="A59:F59"/>
    <mergeCell ref="A60:E60"/>
    <mergeCell ref="A61:E61"/>
    <mergeCell ref="A62:E62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unknown</cp:lastModifiedBy>
  <dcterms:modified xsi:type="dcterms:W3CDTF">2024-10-30T20:10:41Z</dcterms:modified>
</cp:coreProperties>
</file>