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24" windowWidth="22716" windowHeight="6300"/>
  </bookViews>
  <sheets>
    <sheet name="anno 2023" sheetId="1" r:id="rId1"/>
  </sheets>
  <definedNames>
    <definedName name="OLE_LINK1" localSheetId="0">'anno 2023'!$A$4</definedName>
  </definedNames>
  <calcPr calcId="144525"/>
</workbook>
</file>

<file path=xl/calcChain.xml><?xml version="1.0" encoding="utf-8"?>
<calcChain xmlns="http://schemas.openxmlformats.org/spreadsheetml/2006/main">
  <c r="D17" i="1" l="1"/>
  <c r="D16" i="1"/>
  <c r="D18" i="1" s="1"/>
  <c r="G12" i="1"/>
  <c r="D11" i="1"/>
  <c r="I11" i="1" s="1"/>
  <c r="C11" i="1"/>
  <c r="D10" i="1"/>
  <c r="I10" i="1" s="1"/>
  <c r="C10" i="1"/>
  <c r="D9" i="1"/>
  <c r="I9" i="1" s="1"/>
  <c r="C9" i="1"/>
  <c r="I8" i="1"/>
  <c r="D8" i="1"/>
  <c r="C8" i="1"/>
  <c r="E8" i="1" s="1"/>
  <c r="E11" i="1" l="1"/>
  <c r="F11" i="1" s="1"/>
  <c r="H11" i="1" s="1"/>
  <c r="J11" i="1" s="1"/>
  <c r="E10" i="1"/>
  <c r="F10" i="1" s="1"/>
  <c r="H10" i="1" s="1"/>
  <c r="J10" i="1" s="1"/>
  <c r="E9" i="1"/>
  <c r="F9" i="1" s="1"/>
  <c r="H9" i="1" s="1"/>
  <c r="J9" i="1" s="1"/>
  <c r="F8" i="1"/>
  <c r="H8" i="1" s="1"/>
  <c r="J8" i="1" l="1"/>
  <c r="J12" i="1" s="1"/>
  <c r="H12" i="1"/>
  <c r="J17" i="1" l="1"/>
  <c r="J18" i="1" s="1"/>
  <c r="J14" i="1"/>
</calcChain>
</file>

<file path=xl/sharedStrings.xml><?xml version="1.0" encoding="utf-8"?>
<sst xmlns="http://schemas.openxmlformats.org/spreadsheetml/2006/main" count="36" uniqueCount="34">
  <si>
    <t>PROGRAMMAZIONE TRIENNALE DELLE ASSUNZIONI DI PERSONALE CON LIMITI AL TURN OVER _________________________________ - ANNUALITA' ______</t>
  </si>
  <si>
    <t>spesa di personale ai sensi dell'art. 1 c. 557 quater o 562 della L. 296/2006</t>
  </si>
  <si>
    <t>art. 1 c. 229 della L. 208/2015 o art. 3 c. 1 del DL 90/2014</t>
  </si>
  <si>
    <t xml:space="preserve">spesa personale lorda senza componenti escluse 2011-2013 o 2008 </t>
  </si>
  <si>
    <t xml:space="preserve">spesa personale lorda prevista senza componenti escluse anno corrente </t>
  </si>
  <si>
    <t>costo personale con valori tabellari lordi prima del rinnovo contrattuale comprensivi di tredicesima</t>
  </si>
  <si>
    <t>costo comprensivo dei rinnovi</t>
  </si>
  <si>
    <t>categoria</t>
  </si>
  <si>
    <t>tabellare anno 2008</t>
  </si>
  <si>
    <t>tredicesima</t>
  </si>
  <si>
    <t>perc. Oneri e IRAP</t>
  </si>
  <si>
    <t>oneri e irap</t>
  </si>
  <si>
    <t>totale</t>
  </si>
  <si>
    <t>assunzioni programmate</t>
  </si>
  <si>
    <t>costo assunzioni</t>
  </si>
  <si>
    <t>rinnovi contrattuali lordi</t>
  </si>
  <si>
    <t>costo con rinnovi contrattuali</t>
  </si>
  <si>
    <t>AREA OPERATORI</t>
  </si>
  <si>
    <t>AREA OPERATORI E.</t>
  </si>
  <si>
    <t>AREA ISTRUTTORI</t>
  </si>
  <si>
    <t>AREA FUNZIONARI E.Q.</t>
  </si>
  <si>
    <t>turn over non utilizzato diponibile/cessazioni</t>
  </si>
  <si>
    <t>verifica rispetto turn over utilizzabile anno corrente</t>
  </si>
  <si>
    <t>anno</t>
  </si>
  <si>
    <t>turn over</t>
  </si>
  <si>
    <t>perc. applicabile</t>
  </si>
  <si>
    <t>totale disponibile</t>
  </si>
  <si>
    <t>altra spesa assunzioni a qualsiasi titolo</t>
  </si>
  <si>
    <t>anno precedente</t>
  </si>
  <si>
    <t>eventuali riduzioni spesa di personale o spazi assunzionali</t>
  </si>
  <si>
    <t>resti anni precedenti</t>
  </si>
  <si>
    <t>nuova spesa personale lorda senza componenti escluse anno corrente</t>
  </si>
  <si>
    <t>eventuali ulteriori spazi assunzionali disponibili anno corrente</t>
  </si>
  <si>
    <t>*Ai fini della compilazione vanno inseriti i dati in tutte le celle di colore verde, le celle di colore rosso invece sono campi calcolati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</si>
</sst>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"/>
    <numFmt numFmtId="165" formatCode="_-* #,##0.00\ _€_-;\-* #,##0.00\ _€_-;_-* &quot;-&quot;??\ _€_-;_-@"/>
    <numFmt numFmtId="166" formatCode="[$€-2]\ #,##0.00;[Red]\-[$€-2]\ #,##0.00"/>
  </numFmts>
  <fonts count="8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b/>
      <i/>
      <sz val="9"/>
      <color theme="1"/>
      <name val="Calibri"/>
    </font>
    <font>
      <i/>
      <sz val="9"/>
      <color theme="1"/>
      <name val="Calibri"/>
    </font>
    <font>
      <sz val="9"/>
      <color rgb="FF000000"/>
      <name val="Calibri"/>
    </font>
    <font>
      <i/>
      <sz val="9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164" fontId="3" fillId="3" borderId="7" xfId="0" applyNumberFormat="1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10" fontId="3" fillId="0" borderId="7" xfId="0" applyNumberFormat="1" applyFont="1" applyBorder="1" applyAlignment="1">
      <alignment horizontal="left" vertical="top" wrapText="1"/>
    </xf>
    <xf numFmtId="165" fontId="4" fillId="3" borderId="7" xfId="0" applyNumberFormat="1" applyFont="1" applyFill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165" fontId="4" fillId="4" borderId="7" xfId="0" applyNumberFormat="1" applyFont="1" applyFill="1" applyBorder="1" applyAlignment="1">
      <alignment vertical="top" wrapText="1"/>
    </xf>
    <xf numFmtId="164" fontId="1" fillId="4" borderId="7" xfId="0" applyNumberFormat="1" applyFont="1" applyFill="1" applyBorder="1" applyAlignment="1">
      <alignment horizontal="left" vertical="top" wrapText="1"/>
    </xf>
    <xf numFmtId="164" fontId="4" fillId="4" borderId="7" xfId="0" applyNumberFormat="1" applyFont="1" applyFill="1" applyBorder="1" applyAlignment="1">
      <alignment horizontal="left" vertical="top" wrapText="1"/>
    </xf>
    <xf numFmtId="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166" fontId="6" fillId="0" borderId="0" xfId="0" applyNumberFormat="1" applyFont="1" applyAlignment="1">
      <alignment horizontal="left" vertical="top" wrapText="1"/>
    </xf>
    <xf numFmtId="164" fontId="3" fillId="4" borderId="7" xfId="0" applyNumberFormat="1" applyFont="1" applyFill="1" applyBorder="1" applyAlignment="1">
      <alignment horizontal="left" vertical="top" wrapText="1"/>
    </xf>
    <xf numFmtId="166" fontId="3" fillId="0" borderId="7" xfId="0" applyNumberFormat="1" applyFont="1" applyBorder="1" applyAlignment="1">
      <alignment horizontal="left" vertical="top" wrapText="1"/>
    </xf>
    <xf numFmtId="9" fontId="3" fillId="3" borderId="7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1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J1"/>
    </sheetView>
  </sheetViews>
  <sheetFormatPr defaultColWidth="14.44140625" defaultRowHeight="15" customHeight="1"/>
  <cols>
    <col min="1" max="1" width="18.6640625" customWidth="1"/>
    <col min="2" max="2" width="15.33203125" customWidth="1"/>
    <col min="3" max="3" width="14.5546875" customWidth="1"/>
    <col min="4" max="4" width="14.6640625" customWidth="1"/>
    <col min="5" max="5" width="12.109375" customWidth="1"/>
    <col min="6" max="6" width="11.33203125" customWidth="1"/>
    <col min="7" max="7" width="13.44140625" customWidth="1"/>
    <col min="8" max="8" width="14.44140625" customWidth="1"/>
    <col min="9" max="9" width="13.88671875" customWidth="1"/>
    <col min="10" max="10" width="13.44140625" customWidth="1"/>
    <col min="11" max="11" width="11.5546875" customWidth="1"/>
    <col min="12" max="12" width="11.33203125" customWidth="1"/>
    <col min="13" max="13" width="8.88671875" customWidth="1"/>
    <col min="14" max="14" width="11.44140625" customWidth="1"/>
    <col min="15" max="26" width="8.6640625" customWidth="1"/>
  </cols>
  <sheetData>
    <row r="1" spans="1:26" ht="12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25" t="s">
        <v>1</v>
      </c>
      <c r="B3" s="26"/>
      <c r="C3" s="26"/>
      <c r="D3" s="27"/>
      <c r="E3" s="1"/>
      <c r="F3" s="25" t="s">
        <v>2</v>
      </c>
      <c r="G3" s="26"/>
      <c r="H3" s="26"/>
      <c r="I3" s="26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28" t="s">
        <v>3</v>
      </c>
      <c r="B4" s="26"/>
      <c r="C4" s="27"/>
      <c r="D4" s="2">
        <v>0</v>
      </c>
      <c r="E4" s="1"/>
      <c r="F4" s="28" t="s">
        <v>4</v>
      </c>
      <c r="G4" s="26"/>
      <c r="H4" s="26"/>
      <c r="I4" s="27"/>
      <c r="J4" s="2"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25" t="s">
        <v>5</v>
      </c>
      <c r="B6" s="26"/>
      <c r="C6" s="26"/>
      <c r="D6" s="26"/>
      <c r="E6" s="26"/>
      <c r="F6" s="26"/>
      <c r="G6" s="26"/>
      <c r="H6" s="27"/>
      <c r="I6" s="25" t="s">
        <v>6</v>
      </c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3" t="s">
        <v>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4" t="s">
        <v>13</v>
      </c>
      <c r="H7" s="3" t="s">
        <v>14</v>
      </c>
      <c r="I7" s="5" t="s">
        <v>15</v>
      </c>
      <c r="J7" s="4" t="s">
        <v>16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3" t="s">
        <v>17</v>
      </c>
      <c r="B8" s="6">
        <v>15724.17</v>
      </c>
      <c r="C8" s="6">
        <f t="shared" ref="C8:C11" si="0">(B8/12)*13</f>
        <v>17034.517500000002</v>
      </c>
      <c r="D8" s="7">
        <f t="shared" ref="D8:D11" si="1">26.68%+8.5%</f>
        <v>0.3518</v>
      </c>
      <c r="E8" s="6">
        <f t="shared" ref="E8:E11" si="2">C8*D8</f>
        <v>5992.7432565000008</v>
      </c>
      <c r="F8" s="6">
        <f t="shared" ref="F8:F11" si="3">C8+E8</f>
        <v>23027.260756500003</v>
      </c>
      <c r="G8" s="8">
        <v>0</v>
      </c>
      <c r="H8" s="6">
        <f t="shared" ref="H8:H11" si="4">G8*F8</f>
        <v>0</v>
      </c>
      <c r="I8" s="9">
        <f>(49.2*13+52*13+56.1*13)+(49.2*13+52*13+56.1*13)*D8</f>
        <v>2764.2958200000003</v>
      </c>
      <c r="J8" s="10">
        <f t="shared" ref="J8:J11" si="5">H8+I8*G8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3" t="s">
        <v>18</v>
      </c>
      <c r="B9" s="6">
        <v>16613.509999999998</v>
      </c>
      <c r="C9" s="6">
        <f t="shared" si="0"/>
        <v>17997.969166666666</v>
      </c>
      <c r="D9" s="7">
        <f t="shared" si="1"/>
        <v>0.3518</v>
      </c>
      <c r="E9" s="6">
        <f t="shared" si="2"/>
        <v>6331.6855528333326</v>
      </c>
      <c r="F9" s="6">
        <f t="shared" si="3"/>
        <v>24329.654719499998</v>
      </c>
      <c r="G9" s="8">
        <v>0</v>
      </c>
      <c r="H9" s="6">
        <f t="shared" si="4"/>
        <v>0</v>
      </c>
      <c r="I9" s="9">
        <f>(52.6*13+55*13+59.3*13)+(52.6*13+55*13+59.3*13)*D9</f>
        <v>2933.0004600000002</v>
      </c>
      <c r="J9" s="10">
        <f t="shared" si="5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3" t="s">
        <v>19</v>
      </c>
      <c r="B10" s="6">
        <v>18695.75</v>
      </c>
      <c r="C10" s="6">
        <f t="shared" si="0"/>
        <v>20253.729166666668</v>
      </c>
      <c r="D10" s="7">
        <f t="shared" si="1"/>
        <v>0.3518</v>
      </c>
      <c r="E10" s="6">
        <f t="shared" si="2"/>
        <v>7125.2619208333335</v>
      </c>
      <c r="F10" s="6">
        <f t="shared" si="3"/>
        <v>27378.991087500002</v>
      </c>
      <c r="G10" s="8">
        <v>0</v>
      </c>
      <c r="H10" s="6">
        <f t="shared" si="4"/>
        <v>0</v>
      </c>
      <c r="I10" s="9">
        <f>(63.2+62*13+66.9*13)+(63.2+62*13+66.9*13)*D10</f>
        <v>2350.6450199999999</v>
      </c>
      <c r="J10" s="10">
        <f t="shared" si="5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3" t="s">
        <v>20</v>
      </c>
      <c r="B11" s="6">
        <v>20398.71</v>
      </c>
      <c r="C11" s="6">
        <f t="shared" si="0"/>
        <v>22098.602500000001</v>
      </c>
      <c r="D11" s="7">
        <f t="shared" si="1"/>
        <v>0.3518</v>
      </c>
      <c r="E11" s="6">
        <f t="shared" si="2"/>
        <v>7774.2883595000003</v>
      </c>
      <c r="F11" s="6">
        <f t="shared" si="3"/>
        <v>29872.890859500003</v>
      </c>
      <c r="G11" s="8">
        <v>0</v>
      </c>
      <c r="H11" s="6">
        <f t="shared" si="4"/>
        <v>0</v>
      </c>
      <c r="I11" s="9">
        <f>(64*13+67.5*13+72.8*13)+(64*13+67.5*13+72.8*13)*D11</f>
        <v>3590.2456200000001</v>
      </c>
      <c r="J11" s="10">
        <f t="shared" si="5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29" t="s">
        <v>12</v>
      </c>
      <c r="B12" s="26"/>
      <c r="C12" s="26"/>
      <c r="D12" s="26"/>
      <c r="E12" s="26"/>
      <c r="F12" s="27"/>
      <c r="G12" s="11">
        <f t="shared" ref="G12:H12" si="6">SUM(G8:G11)</f>
        <v>0</v>
      </c>
      <c r="H12" s="12">
        <f t="shared" si="6"/>
        <v>0</v>
      </c>
      <c r="I12" s="6"/>
      <c r="J12" s="13">
        <f>SUM(J8:J11)</f>
        <v>0</v>
      </c>
      <c r="K12" s="14"/>
      <c r="L12" s="1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16"/>
      <c r="C13" s="1"/>
      <c r="D13" s="1"/>
      <c r="E13" s="1"/>
      <c r="F13" s="1"/>
      <c r="G13" s="1"/>
      <c r="H13" s="1"/>
      <c r="I13" s="15"/>
      <c r="J13" s="15"/>
      <c r="K13" s="15"/>
      <c r="L13" s="1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25" t="s">
        <v>21</v>
      </c>
      <c r="B14" s="26"/>
      <c r="C14" s="26"/>
      <c r="D14" s="27"/>
      <c r="E14" s="1"/>
      <c r="F14" s="28" t="s">
        <v>22</v>
      </c>
      <c r="G14" s="26"/>
      <c r="H14" s="26"/>
      <c r="I14" s="27"/>
      <c r="J14" s="17">
        <f>D18-H12</f>
        <v>0</v>
      </c>
      <c r="K14" s="1"/>
      <c r="L14" s="1"/>
      <c r="M14" s="1"/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3" t="s">
        <v>23</v>
      </c>
      <c r="B15" s="18" t="s">
        <v>24</v>
      </c>
      <c r="C15" s="3" t="s">
        <v>25</v>
      </c>
      <c r="D15" s="3" t="s">
        <v>26</v>
      </c>
      <c r="E15" s="1"/>
      <c r="F15" s="28" t="s">
        <v>27</v>
      </c>
      <c r="G15" s="26"/>
      <c r="H15" s="26"/>
      <c r="I15" s="27"/>
      <c r="J15" s="2"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3" t="s">
        <v>28</v>
      </c>
      <c r="B16" s="2">
        <v>0</v>
      </c>
      <c r="C16" s="19">
        <v>1</v>
      </c>
      <c r="D16" s="6">
        <f t="shared" ref="D16:D17" si="7">C16*B16</f>
        <v>0</v>
      </c>
      <c r="E16" s="1"/>
      <c r="F16" s="28" t="s">
        <v>29</v>
      </c>
      <c r="G16" s="26"/>
      <c r="H16" s="26"/>
      <c r="I16" s="27"/>
      <c r="J16" s="2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3" t="s">
        <v>30</v>
      </c>
      <c r="B17" s="2">
        <v>0</v>
      </c>
      <c r="C17" s="19">
        <v>1</v>
      </c>
      <c r="D17" s="6">
        <f t="shared" si="7"/>
        <v>0</v>
      </c>
      <c r="E17" s="1"/>
      <c r="F17" s="29" t="s">
        <v>31</v>
      </c>
      <c r="G17" s="26"/>
      <c r="H17" s="26"/>
      <c r="I17" s="27"/>
      <c r="J17" s="12">
        <f>J4+H12-D18+J15-J16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29" t="s">
        <v>12</v>
      </c>
      <c r="B18" s="26"/>
      <c r="C18" s="27"/>
      <c r="D18" s="12">
        <f>SUM(D16:D17)</f>
        <v>0</v>
      </c>
      <c r="E18" s="1"/>
      <c r="F18" s="29" t="s">
        <v>32</v>
      </c>
      <c r="G18" s="26"/>
      <c r="H18" s="26"/>
      <c r="I18" s="27"/>
      <c r="J18" s="12">
        <f>D4-J17</f>
        <v>0</v>
      </c>
      <c r="K18" s="15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5"/>
      <c r="L19" s="1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30" t="s">
        <v>33</v>
      </c>
      <c r="B20" s="31"/>
      <c r="C20" s="31"/>
      <c r="D20" s="31"/>
      <c r="E20" s="31"/>
      <c r="F20" s="31"/>
      <c r="G20" s="31"/>
      <c r="H20" s="31"/>
      <c r="I20" s="31"/>
      <c r="J20" s="31"/>
      <c r="K20" s="15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32"/>
      <c r="B21" s="31"/>
      <c r="C21" s="1"/>
      <c r="D21" s="15"/>
      <c r="E21" s="20"/>
      <c r="F21" s="20"/>
      <c r="G21" s="20"/>
      <c r="H21" s="20"/>
      <c r="I21" s="20"/>
      <c r="J21" s="20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5"/>
      <c r="L22" s="1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5"/>
      <c r="L23" s="1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5"/>
      <c r="L24" s="1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5"/>
      <c r="L25" s="1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21"/>
      <c r="C26" s="1"/>
      <c r="D26" s="1"/>
      <c r="E26" s="1"/>
      <c r="F26" s="1"/>
      <c r="G26" s="1"/>
      <c r="H26" s="1"/>
      <c r="I26" s="1"/>
      <c r="J26" s="1"/>
      <c r="K26" s="15"/>
      <c r="L26" s="1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5"/>
      <c r="B27" s="1"/>
      <c r="C27" s="1"/>
      <c r="D27" s="1"/>
      <c r="E27" s="1"/>
      <c r="F27" s="1"/>
      <c r="G27" s="1"/>
      <c r="H27" s="1"/>
      <c r="I27" s="1"/>
      <c r="J27" s="1"/>
      <c r="K27" s="15"/>
      <c r="L27" s="1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5"/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5"/>
      <c r="L29" s="1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1"/>
      <c r="C30" s="1"/>
      <c r="D30" s="1"/>
      <c r="E30" s="1"/>
      <c r="F30" s="1"/>
      <c r="G30" s="1"/>
      <c r="H30" s="1"/>
      <c r="I30" s="15"/>
      <c r="J30" s="15"/>
      <c r="K30" s="15"/>
      <c r="L30" s="1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6:H6"/>
    <mergeCell ref="I6:J6"/>
    <mergeCell ref="F18:I18"/>
    <mergeCell ref="A20:J20"/>
    <mergeCell ref="A21:B21"/>
    <mergeCell ref="A12:F12"/>
    <mergeCell ref="A14:D14"/>
    <mergeCell ref="F14:I14"/>
    <mergeCell ref="F15:I15"/>
    <mergeCell ref="F16:I16"/>
    <mergeCell ref="F17:I17"/>
    <mergeCell ref="A18:C18"/>
    <mergeCell ref="A1:J1"/>
    <mergeCell ref="A3:D3"/>
    <mergeCell ref="F3:J3"/>
    <mergeCell ref="A4:C4"/>
    <mergeCell ref="F4:I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anno 2023</vt:lpstr>
      <vt:lpstr>'anno 2023'!OLE_LINK1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</cp:lastModifiedBy>
  <dcterms:modified xsi:type="dcterms:W3CDTF">2024-10-26T12:57:19Z</dcterms:modified>
</cp:coreProperties>
</file>